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8633298-1169-4FEA-8E90-D16362F2B3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5" l="1"/>
  <c r="AS7" i="5" l="1"/>
  <c r="AQ7" i="5" l="1"/>
  <c r="AP7" i="5"/>
  <c r="AO7" i="5"/>
  <c r="AN7" i="5"/>
  <c r="AM7" i="5"/>
  <c r="U7" i="5"/>
  <c r="T7" i="5"/>
  <c r="S7" i="5"/>
  <c r="R7" i="5"/>
  <c r="Q7" i="5"/>
  <c r="I7" i="5"/>
  <c r="H7" i="5"/>
  <c r="G7" i="5"/>
  <c r="F7" i="5"/>
  <c r="E7" i="5"/>
  <c r="AG7" i="5" l="1"/>
  <c r="AE7" i="5"/>
  <c r="AD7" i="5"/>
  <c r="AC7" i="5"/>
  <c r="AB7" i="5"/>
  <c r="AA7" i="5"/>
  <c r="I12" i="5" l="1"/>
  <c r="G12" i="5"/>
  <c r="E12" i="5"/>
  <c r="W7" i="5"/>
  <c r="J7" i="5"/>
  <c r="I11" i="5"/>
  <c r="H11" i="5"/>
  <c r="G11" i="5"/>
  <c r="G13" i="5" s="1"/>
  <c r="F11" i="5"/>
  <c r="E11" i="5"/>
  <c r="N11" i="5" l="1"/>
  <c r="L11" i="5"/>
  <c r="M11" i="5"/>
  <c r="O11" i="5"/>
  <c r="E13" i="5"/>
  <c r="I13" i="5"/>
  <c r="K11" i="5"/>
  <c r="K12" i="5"/>
  <c r="J12" i="5" s="1"/>
  <c r="F12" i="5"/>
  <c r="L12" i="5" s="1"/>
  <c r="H12" i="5"/>
  <c r="H13" i="5" s="1"/>
  <c r="AF7" i="5"/>
  <c r="O12" i="5"/>
  <c r="K13" i="5" l="1"/>
  <c r="J13" i="5" s="1"/>
  <c r="J11" i="5"/>
  <c r="O13" i="5"/>
  <c r="M13" i="5"/>
  <c r="M12" i="5"/>
  <c r="N12" i="5"/>
  <c r="F13" i="5"/>
  <c r="L13" i="5" l="1"/>
  <c r="N13" i="5"/>
</calcChain>
</file>

<file path=xl/sharedStrings.xml><?xml version="1.0" encoding="utf-8"?>
<sst xmlns="http://schemas.openxmlformats.org/spreadsheetml/2006/main" count="76" uniqueCount="34">
  <si>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</si>
  <si>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</si>
  <si>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</si>
  <si>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</si>
  <si>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</si>
  <si>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</si>
  <si>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</si>
  <si>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</si>
  <si>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</si>
  <si>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</si>
  <si>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</si>
  <si>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</si>
  <si>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</si>
  <si>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</si>
  <si>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</si>
  <si>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</si>
  <si>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</si>
  <si>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</si>
  <si>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</si>
  <si>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</si>
  <si>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</si>
  <si>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</si>
  <si>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</si>
  <si>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</si>
  <si>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5.</t>
  </si>
  <si>
    <t>Manse PP</t>
  </si>
  <si>
    <t>Manse PP = Manse PP, Tampere  (2005),  kasvattajaseura</t>
  </si>
  <si>
    <t>Joel Helimo</t>
  </si>
  <si>
    <t>12.5.2005   Tampere</t>
  </si>
  <si>
    <t>11.</t>
  </si>
  <si>
    <t>Tarmo</t>
  </si>
  <si>
    <t>Tarmo = Ikaalisten Tarmo  (1908)</t>
  </si>
  <si>
    <t>7.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</si>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</sst>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4257812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6" customWidth="1"/>
    <col min="26" max="26" width="11.140625" customWidth="1"/>
    <col min="27" max="31" width="5.42578125" customWidth="1"/>
    <col min="32" max="32" width="7.85546875" bestFit="1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65">
        <v>2021</v>
      </c>
      <c r="Y4" s="65" t="s">
        <v>24</v>
      </c>
      <c r="Z4" s="66" t="s">
        <v>25</v>
      </c>
      <c r="AA4" s="65">
        <v>5</v>
      </c>
      <c r="AB4" s="65">
        <v>0</v>
      </c>
      <c r="AC4" s="65">
        <v>9</v>
      </c>
      <c r="AD4" s="65">
        <v>2</v>
      </c>
      <c r="AE4" s="65">
        <v>16</v>
      </c>
      <c r="AF4" s="67">
        <v>0.64</v>
      </c>
      <c r="AG4" s="68">
        <v>25</v>
      </c>
      <c r="AH4" s="7"/>
      <c r="AI4" s="7"/>
      <c r="AJ4" s="7"/>
      <c r="AK4" s="7"/>
      <c r="AL4" s="64"/>
      <c r="AM4" s="12"/>
      <c r="AN4" s="12"/>
      <c r="AO4" s="13"/>
      <c r="AP4" s="12"/>
      <c r="AQ4" s="12"/>
      <c r="AR4" s="62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65">
        <v>2022</v>
      </c>
      <c r="C5" s="69" t="s">
        <v>29</v>
      </c>
      <c r="D5" s="66" t="s">
        <v>30</v>
      </c>
      <c r="E5" s="65">
        <v>4</v>
      </c>
      <c r="F5" s="65">
        <v>1</v>
      </c>
      <c r="G5" s="65">
        <v>0</v>
      </c>
      <c r="H5" s="70">
        <v>1</v>
      </c>
      <c r="I5" s="65">
        <v>6</v>
      </c>
      <c r="J5" s="67">
        <v>0.54500000000000004</v>
      </c>
      <c r="K5" s="68">
        <v>11</v>
      </c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65">
        <v>2022</v>
      </c>
      <c r="Y5" s="69" t="s">
        <v>32</v>
      </c>
      <c r="Z5" s="66" t="s">
        <v>25</v>
      </c>
      <c r="AA5" s="65">
        <v>6</v>
      </c>
      <c r="AB5" s="65">
        <v>0</v>
      </c>
      <c r="AC5" s="65">
        <v>13</v>
      </c>
      <c r="AD5" s="70">
        <v>3</v>
      </c>
      <c r="AE5" s="65">
        <v>23</v>
      </c>
      <c r="AF5" s="67">
        <v>0.60529999999999995</v>
      </c>
      <c r="AG5" s="68">
        <v>38</v>
      </c>
      <c r="AH5" s="39"/>
      <c r="AI5" s="7"/>
      <c r="AJ5" s="7"/>
      <c r="AK5" s="7"/>
      <c r="AL5" s="16"/>
      <c r="AM5" s="12"/>
      <c r="AN5" s="12"/>
      <c r="AO5" s="13"/>
      <c r="AP5" s="12"/>
      <c r="AQ5" s="12"/>
      <c r="AR5" s="13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2"/>
      <c r="D6" s="1"/>
      <c r="E6" s="12"/>
      <c r="F6" s="12"/>
      <c r="G6" s="12"/>
      <c r="H6" s="12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6"/>
      <c r="W6" s="18"/>
      <c r="X6" s="12">
        <v>2023</v>
      </c>
      <c r="Y6" s="12" t="s">
        <v>33</v>
      </c>
      <c r="Z6" s="1" t="s">
        <v>30</v>
      </c>
      <c r="AA6" s="12">
        <v>11</v>
      </c>
      <c r="AB6" s="12">
        <v>0</v>
      </c>
      <c r="AC6" s="12">
        <v>12</v>
      </c>
      <c r="AD6" s="12">
        <v>1</v>
      </c>
      <c r="AE6" s="12">
        <v>33</v>
      </c>
      <c r="AF6" s="71">
        <v>0.4925373134328358</v>
      </c>
      <c r="AG6" s="10">
        <v>67</v>
      </c>
      <c r="AH6" s="39"/>
      <c r="AI6" s="7"/>
      <c r="AJ6" s="7"/>
      <c r="AK6" s="7"/>
      <c r="AL6" s="10"/>
      <c r="AM6" s="12">
        <v>5</v>
      </c>
      <c r="AN6" s="12">
        <v>0</v>
      </c>
      <c r="AO6" s="12">
        <v>1</v>
      </c>
      <c r="AP6" s="12">
        <v>0</v>
      </c>
      <c r="AQ6" s="12">
        <v>9</v>
      </c>
      <c r="AR6" s="31">
        <v>0.375</v>
      </c>
      <c r="AS6" s="18">
        <v>24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8" t="s">
        <v>13</v>
      </c>
      <c r="C7" s="59"/>
      <c r="D7" s="60"/>
      <c r="E7" s="35">
        <f>SUM(E4:E6)</f>
        <v>4</v>
      </c>
      <c r="F7" s="35">
        <f>SUM(F4:F6)</f>
        <v>1</v>
      </c>
      <c r="G7" s="35">
        <f>SUM(G4:G6)</f>
        <v>0</v>
      </c>
      <c r="H7" s="35">
        <f>SUM(H4:H6)</f>
        <v>1</v>
      </c>
      <c r="I7" s="35">
        <f>SUM(I4:I6)</f>
        <v>6</v>
      </c>
      <c r="J7" s="36">
        <f>PRODUCT(I7/K7)</f>
        <v>0.54545454545454541</v>
      </c>
      <c r="K7" s="20">
        <f>SUM(K4:K6)</f>
        <v>11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SUM(W6:W6)</f>
        <v>0</v>
      </c>
      <c r="X7" s="61" t="s">
        <v>13</v>
      </c>
      <c r="Y7" s="11"/>
      <c r="Z7" s="9"/>
      <c r="AA7" s="35">
        <f>SUM(AA4:AA6)</f>
        <v>22</v>
      </c>
      <c r="AB7" s="35">
        <f>SUM(AB4:AB6)</f>
        <v>0</v>
      </c>
      <c r="AC7" s="35">
        <f>SUM(AC4:AC6)</f>
        <v>34</v>
      </c>
      <c r="AD7" s="35">
        <f>SUM(AD4:AD6)</f>
        <v>6</v>
      </c>
      <c r="AE7" s="35">
        <f>SUM(AE4:AE6)</f>
        <v>72</v>
      </c>
      <c r="AF7" s="36">
        <f>PRODUCT(AE7/AG7)</f>
        <v>0.55384615384615388</v>
      </c>
      <c r="AG7" s="20">
        <f>SUM(AG4:AG6)</f>
        <v>130</v>
      </c>
      <c r="AH7" s="17"/>
      <c r="AI7" s="28"/>
      <c r="AJ7" s="40"/>
      <c r="AK7" s="41"/>
      <c r="AL7" s="10"/>
      <c r="AM7" s="35">
        <f>SUM(AM4:AM6)</f>
        <v>5</v>
      </c>
      <c r="AN7" s="35">
        <f>SUM(AN4:AN6)</f>
        <v>0</v>
      </c>
      <c r="AO7" s="35">
        <f>SUM(AO4:AO6)</f>
        <v>1</v>
      </c>
      <c r="AP7" s="35">
        <f>SUM(AP4:AP6)</f>
        <v>0</v>
      </c>
      <c r="AQ7" s="35">
        <f>SUM(AQ4:AQ6)</f>
        <v>9</v>
      </c>
      <c r="AR7" s="36">
        <v>0</v>
      </c>
      <c r="AS7" s="38">
        <f>SUM(AS4:AS6)</f>
        <v>24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6"/>
      <c r="R9" s="16" t="s">
        <v>10</v>
      </c>
      <c r="S9" s="16"/>
      <c r="T9" s="16" t="s">
        <v>26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7">
        <v>0</v>
      </c>
      <c r="K10" s="16"/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 t="s">
        <v>31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4</v>
      </c>
      <c r="F11" s="45">
        <f>PRODUCT(F7+R7)</f>
        <v>1</v>
      </c>
      <c r="G11" s="45">
        <f>PRODUCT(G7+S7)</f>
        <v>0</v>
      </c>
      <c r="H11" s="45">
        <f>PRODUCT(H7+T7)</f>
        <v>1</v>
      </c>
      <c r="I11" s="45">
        <f>PRODUCT(I7+U7)</f>
        <v>6</v>
      </c>
      <c r="J11" s="57">
        <f>PRODUCT(I11/K11)</f>
        <v>0.54545454545454541</v>
      </c>
      <c r="K11" s="16">
        <f>PRODUCT(K7+W7)</f>
        <v>11</v>
      </c>
      <c r="L11" s="51">
        <f>PRODUCT((F11+G11)/E11)</f>
        <v>0.25</v>
      </c>
      <c r="M11" s="51">
        <f>PRODUCT(H11/E11)</f>
        <v>0.25</v>
      </c>
      <c r="N11" s="51">
        <f>PRODUCT((F11+G11+H11)/E11)</f>
        <v>0.5</v>
      </c>
      <c r="O11" s="51">
        <f>PRODUCT(I11/E11)</f>
        <v>1.5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27</v>
      </c>
      <c r="F12" s="45">
        <f>PRODUCT(AB7+AN7)</f>
        <v>0</v>
      </c>
      <c r="G12" s="45">
        <f>PRODUCT(AC7+AO7)</f>
        <v>35</v>
      </c>
      <c r="H12" s="45">
        <f>PRODUCT(AD7+AP7)</f>
        <v>6</v>
      </c>
      <c r="I12" s="45">
        <f>PRODUCT(AE7+AQ7)</f>
        <v>81</v>
      </c>
      <c r="J12" s="57">
        <f>PRODUCT(I12/K12)</f>
        <v>0.52597402597402598</v>
      </c>
      <c r="K12" s="10">
        <f>PRODUCT(AG7+AS7)</f>
        <v>154</v>
      </c>
      <c r="L12" s="51">
        <f>PRODUCT((F12+G12)/E12)</f>
        <v>1.2962962962962963</v>
      </c>
      <c r="M12" s="51">
        <f>PRODUCT(H12/E12)</f>
        <v>0.22222222222222221</v>
      </c>
      <c r="N12" s="51">
        <f>PRODUCT((F12+G12+H12)/E12)</f>
        <v>1.5185185185185186</v>
      </c>
      <c r="O12" s="51">
        <f>PRODUCT(I12/E12)</f>
        <v>3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31</v>
      </c>
      <c r="F13" s="45">
        <f t="shared" ref="F13:I13" si="0">SUM(F10:F12)</f>
        <v>1</v>
      </c>
      <c r="G13" s="45">
        <f t="shared" si="0"/>
        <v>35</v>
      </c>
      <c r="H13" s="45">
        <f t="shared" si="0"/>
        <v>7</v>
      </c>
      <c r="I13" s="45">
        <f t="shared" si="0"/>
        <v>87</v>
      </c>
      <c r="J13" s="57">
        <f>PRODUCT(I13/K13)</f>
        <v>0.52727272727272723</v>
      </c>
      <c r="K13" s="16">
        <f>SUM(K10:K12)</f>
        <v>165</v>
      </c>
      <c r="L13" s="51">
        <f>PRODUCT((F13+G13)/E13)</f>
        <v>1.1612903225806452</v>
      </c>
      <c r="M13" s="51">
        <f>PRODUCT(H13/E13)</f>
        <v>0.22580645161290322</v>
      </c>
      <c r="N13" s="51">
        <f>PRODUCT((F13+G13+H13)/E13)</f>
        <v>1.3870967741935485</v>
      </c>
      <c r="O13" s="51">
        <f>PRODUCT(I13/E13)</f>
        <v>2.806451612903226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4:AT7">
    <sortCondition ref="X4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2023-09-02T20:15:04Z</dcterms:modified>
</cp:coreProperties>
</file>